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487" windowHeight="9554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I35" i="1" l="1"/>
  <c r="G35" i="1"/>
  <c r="B34" i="1"/>
  <c r="B33" i="1"/>
  <c r="B32" i="1"/>
  <c r="B31" i="1"/>
  <c r="B30" i="1"/>
  <c r="H29" i="1"/>
  <c r="B29" i="1"/>
  <c r="B28" i="1"/>
  <c r="I27" i="1"/>
  <c r="H27" i="1"/>
  <c r="G27" i="1"/>
  <c r="H26" i="1"/>
  <c r="B26" i="1"/>
  <c r="H25" i="1"/>
  <c r="G25" i="1"/>
  <c r="H24" i="1"/>
  <c r="B24" i="1"/>
  <c r="H23" i="1"/>
  <c r="B23" i="1" s="1"/>
  <c r="H22" i="1"/>
  <c r="B22" i="1" s="1"/>
  <c r="H21" i="1"/>
  <c r="B21" i="1" s="1"/>
  <c r="H19" i="1"/>
  <c r="B19" i="1"/>
  <c r="H18" i="1"/>
  <c r="B18" i="1"/>
  <c r="H17" i="1"/>
  <c r="B17" i="1"/>
  <c r="H16" i="1"/>
  <c r="B16" i="1" s="1"/>
  <c r="H15" i="1"/>
  <c r="G15" i="1"/>
  <c r="H14" i="1"/>
  <c r="B14" i="1" s="1"/>
  <c r="H13" i="1"/>
  <c r="B13" i="1"/>
  <c r="H12" i="1"/>
  <c r="B12" i="1"/>
  <c r="H11" i="1"/>
  <c r="B11" i="1"/>
  <c r="H10" i="1"/>
  <c r="B10" i="1"/>
  <c r="I9" i="1"/>
  <c r="H9" i="1"/>
  <c r="G9" i="1"/>
  <c r="G20" i="1" l="1"/>
  <c r="H20" i="1"/>
  <c r="H34" i="1" l="1"/>
  <c r="F20" i="1" l="1"/>
  <c r="F27" i="1"/>
  <c r="F25" i="1"/>
  <c r="F15" i="1"/>
  <c r="J27" i="1" l="1"/>
  <c r="J15" i="1"/>
  <c r="K20" i="1"/>
  <c r="H35" i="1" s="1"/>
  <c r="J20" i="1"/>
  <c r="J35" i="1" l="1"/>
  <c r="E20" i="1"/>
  <c r="D20" i="1"/>
  <c r="B20" i="1" s="1"/>
  <c r="E15" i="1"/>
  <c r="D15" i="1"/>
  <c r="E25" i="1" l="1"/>
  <c r="E27" i="1"/>
  <c r="E35" i="1" l="1"/>
  <c r="H33" i="1" l="1"/>
  <c r="H31" i="1" l="1"/>
  <c r="H32" i="1"/>
  <c r="C27" i="1"/>
  <c r="H30" i="1" l="1"/>
  <c r="H28" i="1" l="1"/>
  <c r="K35" i="1" l="1"/>
  <c r="C9" i="1" l="1"/>
  <c r="L35" i="1"/>
  <c r="C35" i="1" l="1"/>
  <c r="D25" i="1"/>
  <c r="B25" i="1" s="1"/>
  <c r="B15" i="1" l="1"/>
  <c r="F9" i="1" l="1"/>
  <c r="F35" i="1" s="1"/>
  <c r="D9" i="1" l="1"/>
  <c r="B9" i="1" s="1"/>
  <c r="M35" i="1" l="1"/>
  <c r="D27" i="1" l="1"/>
  <c r="B27" i="1" s="1"/>
  <c r="D35" i="1" l="1"/>
  <c r="B35" i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<sst xmlns="http://schemas.openxmlformats.org/spreadsheetml/2006/main" count="43" uniqueCount="38">
  <si>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</si>
  <si>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</si>
  <si>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</si>
  <si>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</si>
  <si>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</si>
  <si>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</si>
  <si>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</si>
  <si>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</si>
  <si>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</si>
  <si>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</si>
  <si>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</si>
  <si>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</si>
  <si>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</si>
  <si>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</si>
  <si>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</si>
  <si>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</si>
  <si>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</si>
  <si>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</si>
  <si>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</si>
  <si>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</si>
  <si>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</si>
  <si>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</si>
  <si>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</si>
  <si>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</si>
  <si>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</si>
  <si>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</si>
  <si>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</si>
  <si>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</si>
  <si>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</si>
  <si>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</si>
  <si>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</si>
  <si>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</si>
  <si>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</si>
  <si>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</si>
  <si>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</si>
  <si>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K</t>
  </si>
  <si>
    <t>СН KK</t>
  </si>
  <si>
    <t>Полезный отпуск электроэнергии и мощности по тарифным группам в разрезе территориальных сетевых организаций за период июнь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</si>
</sst>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H24" sqref="H24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4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3</v>
      </c>
      <c r="B7" s="125" t="s">
        <v>15</v>
      </c>
      <c r="C7" s="122"/>
      <c r="D7" s="122"/>
      <c r="E7" s="122"/>
      <c r="F7" s="122"/>
      <c r="G7" s="123"/>
      <c r="H7" s="125" t="s">
        <v>16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6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21</v>
      </c>
      <c r="B9" s="111">
        <f>SUM(C9:K9)</f>
        <v>16766.302</v>
      </c>
      <c r="C9" s="100">
        <f>C10+C11</f>
        <v>8593.6990000000005</v>
      </c>
      <c r="D9" s="100">
        <f t="shared" ref="D9:F9" si="0">D10+D11</f>
        <v>6898.7199999999993</v>
      </c>
      <c r="E9" s="100"/>
      <c r="F9" s="100">
        <f t="shared" si="0"/>
        <v>1273.883</v>
      </c>
      <c r="G9" s="100">
        <f>K10+K11</f>
        <v>0</v>
      </c>
      <c r="H9" s="100">
        <f>K10+K11</f>
        <v>0</v>
      </c>
      <c r="I9" s="100">
        <f>SUM(K10:K11)</f>
        <v>0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22</v>
      </c>
      <c r="B10" s="104">
        <f>SUM(C10:K10)</f>
        <v>3075.0549999999998</v>
      </c>
      <c r="C10" s="108">
        <v>1268.8689999999999</v>
      </c>
      <c r="D10" s="108">
        <v>1803.1859999999999</v>
      </c>
      <c r="E10" s="109"/>
      <c r="F10" s="109"/>
      <c r="G10" s="109"/>
      <c r="H10" s="85">
        <f>SUM(K10:M10)</f>
        <v>0</v>
      </c>
      <c r="I10" s="110">
        <v>3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23</v>
      </c>
      <c r="B11" s="104">
        <f>SUM(C11:K11)</f>
        <v>13719.360999999999</v>
      </c>
      <c r="C11" s="85">
        <v>7324.83</v>
      </c>
      <c r="D11" s="85">
        <v>5095.5339999999997</v>
      </c>
      <c r="E11" s="85"/>
      <c r="F11" s="85">
        <v>1273.883</v>
      </c>
      <c r="G11" s="85">
        <v>14</v>
      </c>
      <c r="H11" s="85">
        <f>SUM(K11:M11)</f>
        <v>0</v>
      </c>
      <c r="I11" s="85">
        <v>11.114000000000001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5">
        <f>SUM(C12:K12)</f>
        <v>484.25300000000004</v>
      </c>
      <c r="C12" s="89"/>
      <c r="D12" s="89">
        <v>275.70100000000002</v>
      </c>
      <c r="E12" s="89">
        <v>208.55199999999999</v>
      </c>
      <c r="F12" s="89"/>
      <c r="G12" s="89"/>
      <c r="H12" s="85">
        <f>SUM(K12:M12)</f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5">
        <f>SUM(C13:K13)</f>
        <v>4.5</v>
      </c>
      <c r="C13" s="89"/>
      <c r="D13" s="92"/>
      <c r="E13" s="92"/>
      <c r="F13" s="92">
        <v>4.5</v>
      </c>
      <c r="G13" s="89"/>
      <c r="H13" s="85">
        <f>SUM(K13:M13)</f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5">
        <f>SUM(C14:K14)</f>
        <v>561</v>
      </c>
      <c r="C14" s="89"/>
      <c r="D14" s="92">
        <v>555</v>
      </c>
      <c r="E14" s="92">
        <v>6</v>
      </c>
      <c r="F14" s="92"/>
      <c r="G14" s="89"/>
      <c r="H14" s="85">
        <f>SUM(K14:M14)</f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12</v>
      </c>
      <c r="B15" s="105">
        <f>SUM(B16:B17)</f>
        <v>91068.478999999992</v>
      </c>
      <c r="C15" s="92"/>
      <c r="D15" s="92">
        <f>SUM(D16:D17)</f>
        <v>90038.612999999998</v>
      </c>
      <c r="E15" s="92">
        <f t="shared" ref="E15:F15" si="1">SUM(E16:E17)</f>
        <v>33.917000000000002</v>
      </c>
      <c r="F15" s="92">
        <f t="shared" si="1"/>
        <v>890.17</v>
      </c>
      <c r="G15" s="92">
        <f>SUM(K16:K17)</f>
        <v>0</v>
      </c>
      <c r="H15" s="115">
        <f>K16+K17</f>
        <v>0</v>
      </c>
      <c r="I15" s="92"/>
      <c r="J15" s="96">
        <f>SUM(J16:J17)</f>
        <v>105.779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24</v>
      </c>
      <c r="B16" s="117">
        <f>SUM(C16:K16)</f>
        <v>71651.263999999996</v>
      </c>
      <c r="C16" s="116"/>
      <c r="D16" s="116">
        <v>71545.485000000001</v>
      </c>
      <c r="E16" s="116"/>
      <c r="F16" s="116"/>
      <c r="G16" s="116"/>
      <c r="H16" s="85">
        <f>SUM(K16:M16)</f>
        <v>0</v>
      </c>
      <c r="I16" s="112"/>
      <c r="J16" s="121">
        <v>105.779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25</v>
      </c>
      <c r="B17" s="117">
        <f>D17+E17+F17+K17</f>
        <v>19417.215</v>
      </c>
      <c r="C17" s="116"/>
      <c r="D17" s="116">
        <v>18493.128000000001</v>
      </c>
      <c r="E17" s="116">
        <v>33.917000000000002</v>
      </c>
      <c r="F17" s="116">
        <v>890.17</v>
      </c>
      <c r="G17" s="116">
        <v>0.65300000000000002</v>
      </c>
      <c r="H17" s="85">
        <f>SUM(K17:M17)</f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30</v>
      </c>
      <c r="B18" s="105">
        <f>SUM(C18:K18)</f>
        <v>0</v>
      </c>
      <c r="C18" s="89"/>
      <c r="D18" s="89"/>
      <c r="E18" s="89">
        <v>0</v>
      </c>
      <c r="F18" s="89"/>
      <c r="G18" s="89"/>
      <c r="H18" s="85">
        <f>SUM(K18:M18)</f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13</v>
      </c>
      <c r="B19" s="105">
        <f>SUM(C19:K19)</f>
        <v>20479.395</v>
      </c>
      <c r="C19" s="89"/>
      <c r="D19" s="89">
        <v>20448.204000000002</v>
      </c>
      <c r="E19" s="89"/>
      <c r="F19" s="89"/>
      <c r="G19" s="89"/>
      <c r="H19" s="115">
        <f>SUM(K19:M19)</f>
        <v>0</v>
      </c>
      <c r="I19" s="89"/>
      <c r="J19" s="89">
        <v>31.190999999999999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14</v>
      </c>
      <c r="B20" s="105">
        <f>SUM(C20:K20)</f>
        <v>16175.275</v>
      </c>
      <c r="C20" s="89"/>
      <c r="D20" s="89">
        <f>SUM(D21:D23)</f>
        <v>15372.311</v>
      </c>
      <c r="E20" s="89">
        <f>SUM(E21:E23)</f>
        <v>775.21</v>
      </c>
      <c r="F20" s="89">
        <f t="shared" ref="F20" si="2">SUM(F21:F23)</f>
        <v>0</v>
      </c>
      <c r="G20" s="89">
        <f>SUM(K21:K23)</f>
        <v>1.3559999999999999</v>
      </c>
      <c r="H20" s="115">
        <f>K21+K22+K23</f>
        <v>1.3559999999999999</v>
      </c>
      <c r="I20" s="89"/>
      <c r="J20" s="89">
        <f>SUM(J21:J23)</f>
        <v>23.686</v>
      </c>
      <c r="K20" s="89">
        <f>SUM(K21:K23)</f>
        <v>1.3559999999999999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7">
        <f>SUM(C21:K21)</f>
        <v>15395.996999999999</v>
      </c>
      <c r="C21" s="116"/>
      <c r="D21" s="116">
        <v>15372.311</v>
      </c>
      <c r="E21" s="116"/>
      <c r="F21" s="116"/>
      <c r="G21" s="112"/>
      <c r="H21" s="85">
        <f>SUM(K21:M21)</f>
        <v>0</v>
      </c>
      <c r="I21" s="112"/>
      <c r="J21" s="116">
        <v>23.686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7">
        <f>SUM(C22:K22)</f>
        <v>587.95000000000005</v>
      </c>
      <c r="C22" s="116"/>
      <c r="D22" s="118"/>
      <c r="E22" s="116">
        <v>586</v>
      </c>
      <c r="F22" s="116"/>
      <c r="G22" s="112"/>
      <c r="H22" s="85">
        <f>SUM(K22:M22)</f>
        <v>0.97499999999999998</v>
      </c>
      <c r="I22" s="112"/>
      <c r="J22" s="120"/>
      <c r="K22" s="116">
        <v>0.97499999999999998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7">
        <f>SUM(C23:K23)</f>
        <v>189.97200000000001</v>
      </c>
      <c r="C23" s="116"/>
      <c r="D23" s="118"/>
      <c r="E23" s="116">
        <v>189.21</v>
      </c>
      <c r="F23" s="116"/>
      <c r="G23" s="112"/>
      <c r="H23" s="85">
        <f>SUM(K23:M23)</f>
        <v>0.38100000000000001</v>
      </c>
      <c r="I23" s="112"/>
      <c r="J23" s="120"/>
      <c r="K23" s="116">
        <v>0.38100000000000001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5">
        <f>SUM(C24:K24)</f>
        <v>50.287999999999997</v>
      </c>
      <c r="C24" s="112"/>
      <c r="D24" s="112"/>
      <c r="E24" s="112"/>
      <c r="F24" s="116">
        <v>34.625999999999998</v>
      </c>
      <c r="G24" s="116">
        <v>15.662000000000001</v>
      </c>
      <c r="H24" s="85">
        <f>SUM(K24:M24)</f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06">
        <f>SUM(C25:K25)</f>
        <v>37027.067999999992</v>
      </c>
      <c r="C25" s="89"/>
      <c r="D25" s="89">
        <f>SUM(D26:D26)</f>
        <v>22247.735999999997</v>
      </c>
      <c r="E25" s="89">
        <f>SUM(E26)</f>
        <v>12489.42</v>
      </c>
      <c r="F25" s="89">
        <f t="shared" ref="F25" si="3">SUM(F26)</f>
        <v>2289.9119999999998</v>
      </c>
      <c r="G25" s="89">
        <f>SUM(K26)</f>
        <v>0</v>
      </c>
      <c r="H25" s="85">
        <f>SUM(K25:M25)</f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07">
        <f>SUM(C26:K26)</f>
        <v>37035.067999999992</v>
      </c>
      <c r="C26" s="82"/>
      <c r="D26" s="85">
        <v>22247.735999999997</v>
      </c>
      <c r="E26" s="85">
        <v>12489.42</v>
      </c>
      <c r="F26" s="85">
        <v>2289.9119999999998</v>
      </c>
      <c r="G26" s="85">
        <v>8</v>
      </c>
      <c r="H26" s="85">
        <f>SUM(K26:M26)</f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5">
        <f>SUM(C27:K27)</f>
        <v>55187.542999999998</v>
      </c>
      <c r="C27" s="89">
        <f>SUM(C28:C29)</f>
        <v>1078.655</v>
      </c>
      <c r="D27" s="89">
        <f>SUM(D28:D29)</f>
        <v>53608.639999999999</v>
      </c>
      <c r="E27" s="89">
        <f>SUM(E28:E29)</f>
        <v>400</v>
      </c>
      <c r="F27" s="89">
        <f>SUM(F28:F29)</f>
        <v>25</v>
      </c>
      <c r="G27" s="89">
        <f>SUM(K28:K29)</f>
        <v>0</v>
      </c>
      <c r="H27" s="115">
        <f>K28+K29</f>
        <v>0</v>
      </c>
      <c r="I27" s="89">
        <f>SUM(K28:K29)</f>
        <v>0</v>
      </c>
      <c r="J27" s="89">
        <f>SUM(J28:J29)</f>
        <v>75.248000000000005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7">
        <f>SUM(C28:K28)</f>
        <v>7526.9210000000003</v>
      </c>
      <c r="C28" s="85"/>
      <c r="D28" s="85">
        <v>7526.9210000000003</v>
      </c>
      <c r="E28" s="85"/>
      <c r="F28" s="85"/>
      <c r="G28" s="85"/>
      <c r="H28" s="85">
        <f t="shared" ref="H28:H34" si="4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7">
        <f>SUM(C29:K29)</f>
        <v>47662.073999999993</v>
      </c>
      <c r="C29" s="85">
        <v>1078.655</v>
      </c>
      <c r="D29" s="103">
        <v>46081.718999999997</v>
      </c>
      <c r="E29" s="85">
        <v>400</v>
      </c>
      <c r="F29" s="85">
        <v>25</v>
      </c>
      <c r="G29" s="85"/>
      <c r="H29" s="85">
        <f>SUM(K29:M29)</f>
        <v>0</v>
      </c>
      <c r="I29" s="85">
        <v>1.452</v>
      </c>
      <c r="J29" s="85">
        <v>75.248000000000005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5">
        <f>SUM(C30:K30)</f>
        <v>237.27699999999999</v>
      </c>
      <c r="C30" s="85"/>
      <c r="D30" s="89">
        <v>237.27699999999999</v>
      </c>
      <c r="E30" s="85"/>
      <c r="F30" s="85"/>
      <c r="G30" s="85"/>
      <c r="H30" s="85">
        <f t="shared" si="4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5">
        <f>SUM(C31:K31)</f>
        <v>3043.04</v>
      </c>
      <c r="C31" s="85"/>
      <c r="D31" s="89">
        <v>3043.04</v>
      </c>
      <c r="E31" s="85"/>
      <c r="F31" s="85"/>
      <c r="G31" s="85"/>
      <c r="H31" s="85">
        <f t="shared" si="4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5">
        <f>SUM(C32:K32)</f>
        <v>584.81500000000005</v>
      </c>
      <c r="C32" s="85"/>
      <c r="D32" s="89">
        <v>584.81500000000005</v>
      </c>
      <c r="E32" s="85"/>
      <c r="F32" s="85"/>
      <c r="G32" s="85"/>
      <c r="H32" s="85">
        <f t="shared" si="4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5">
        <f>SUM(C33:K33)</f>
        <v>700</v>
      </c>
      <c r="C33" s="85"/>
      <c r="D33" s="89">
        <v>700</v>
      </c>
      <c r="E33" s="85"/>
      <c r="F33" s="85"/>
      <c r="G33" s="85"/>
      <c r="H33" s="85">
        <f t="shared" si="4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5">
        <f>SUM(C34:K34)</f>
        <v>4827.1329999999998</v>
      </c>
      <c r="C34" s="85"/>
      <c r="D34" s="116">
        <v>4824.3599999999997</v>
      </c>
      <c r="E34" s="85"/>
      <c r="F34" s="85">
        <v>2.7730000000000001</v>
      </c>
      <c r="G34" s="85"/>
      <c r="H34" s="85">
        <f t="shared" si="4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2">
        <f>B9+B12+B13+B14+B15+B18+B19+B20+B24+B25+B27+B30+B31+B32+B33+B34</f>
        <v>247196.36800000002</v>
      </c>
      <c r="C35" s="90">
        <f>C9+C27</f>
        <v>9672.3540000000012</v>
      </c>
      <c r="D35" s="90">
        <f>D9+D12+D14+D16+D19+D20+D25+D27+D17+D30+D31+D32+D33+D34</f>
        <v>218834.41700000002</v>
      </c>
      <c r="E35" s="90">
        <f>E9+E12+E14+E16+E19+E20+E25+E27+E17+E30+E31+E32+E33</f>
        <v>13913.099</v>
      </c>
      <c r="F35" s="90">
        <f>F9+F13+F24+F25+F15+F27+F34</f>
        <v>4520.8639999999996</v>
      </c>
      <c r="G35" s="90">
        <f>K13+K24+K25+K15+K11</f>
        <v>0</v>
      </c>
      <c r="H35" s="90">
        <f>K27+K20+K19+K15+K9</f>
        <v>1.3559999999999999</v>
      </c>
      <c r="I35" s="90">
        <f>K9+K27</f>
        <v>0</v>
      </c>
      <c r="J35" s="90">
        <f>J15+J19+J20+J27</f>
        <v>235.904</v>
      </c>
      <c r="K35" s="90">
        <f>K20</f>
        <v>1.3559999999999999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2023-08-01T10:35:10Z</dcterms:modified>
</cp:coreProperties>
</file>